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4932SF0\Unicorn\"/>
    </mc:Choice>
  </mc:AlternateContent>
  <bookViews>
    <workbookView xWindow="-120" yWindow="-120" windowWidth="29040" windowHeight="17640"/>
  </bookViews>
  <sheets>
    <sheet name="Sheet1" sheetId="1" r:id="rId1"/>
  </sheets>
  <definedNames>
    <definedName name="_xlnm._FilterDatabase" localSheetId="0" hidden="1">Sheet1!$A$4:$L$34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L34" i="1" l="1"/>
  <c r="L41" i="1"/>
  <c r="L40" i="1"/>
  <c r="L39" i="1"/>
  <c r="L38" i="1"/>
  <c r="L37" i="1"/>
  <c r="L36" i="1"/>
  <c r="L35" i="1"/>
  <c r="L16" i="1"/>
  <c r="F16" i="1"/>
  <c r="L6" i="1"/>
  <c r="F6" i="1"/>
  <c r="F41" i="1"/>
  <c r="F40" i="1"/>
  <c r="F39" i="1"/>
  <c r="F43" i="1" s="1"/>
  <c r="F38" i="1"/>
  <c r="F37" i="1"/>
  <c r="F36" i="1"/>
  <c r="F35" i="1"/>
  <c r="L12" i="1" l="1"/>
  <c r="F12" i="1"/>
  <c r="L7" i="1" l="1"/>
  <c r="F7" i="1"/>
  <c r="F19" i="1"/>
  <c r="F27" i="1"/>
  <c r="F20" i="1"/>
  <c r="F17" i="1"/>
  <c r="F9" i="1"/>
  <c r="F11" i="1"/>
  <c r="F23" i="1"/>
  <c r="F28" i="1"/>
  <c r="H28" i="1" l="1"/>
  <c r="H23" i="1"/>
  <c r="H11" i="1"/>
  <c r="H9" i="1"/>
  <c r="H17" i="1"/>
  <c r="H20" i="1"/>
  <c r="H27" i="1"/>
  <c r="H19" i="1"/>
  <c r="L27" i="1"/>
  <c r="L19" i="1"/>
  <c r="L20" i="1" l="1"/>
  <c r="L28" i="1" l="1"/>
  <c r="L23" i="1"/>
  <c r="L11" i="1"/>
  <c r="L9" i="1"/>
  <c r="L17" i="1"/>
  <c r="F34" i="1" l="1"/>
  <c r="F33" i="1"/>
  <c r="F26" i="1"/>
  <c r="F29" i="1"/>
  <c r="F30" i="1"/>
  <c r="F31" i="1"/>
  <c r="F32" i="1"/>
  <c r="F25" i="1"/>
  <c r="F24" i="1"/>
  <c r="F22" i="1"/>
  <c r="F21" i="1"/>
  <c r="F18" i="1"/>
  <c r="F15" i="1"/>
  <c r="F14" i="1"/>
  <c r="F13" i="1"/>
  <c r="F10" i="1"/>
  <c r="F8" i="1"/>
  <c r="F5" i="1" l="1"/>
  <c r="L33" i="1" l="1"/>
  <c r="L32" i="1"/>
  <c r="L31" i="1"/>
  <c r="L30" i="1"/>
  <c r="L29" i="1"/>
  <c r="L26" i="1"/>
  <c r="L25" i="1"/>
  <c r="L24" i="1"/>
  <c r="L22" i="1"/>
  <c r="L21" i="1"/>
  <c r="L18" i="1"/>
  <c r="L15" i="1"/>
  <c r="L14" i="1"/>
  <c r="L13" i="1"/>
  <c r="L10" i="1"/>
  <c r="L8" i="1"/>
  <c r="L5" i="1"/>
</calcChain>
</file>

<file path=xl/sharedStrings.xml><?xml version="1.0" encoding="utf-8"?>
<sst xmlns="http://schemas.openxmlformats.org/spreadsheetml/2006/main" count="241" uniqueCount="115">
  <si>
    <t xml:space="preserve"> 12/14</t>
  </si>
  <si>
    <t>SIZE</t>
  </si>
  <si>
    <t>Sabine Hay</t>
  </si>
  <si>
    <t>Tulip</t>
  </si>
  <si>
    <t>Narcissus</t>
  </si>
  <si>
    <t>Double Early</t>
  </si>
  <si>
    <t>Violet-Red</t>
  </si>
  <si>
    <t>Parrot</t>
  </si>
  <si>
    <t>Double Late</t>
  </si>
  <si>
    <t>Purple</t>
  </si>
  <si>
    <t>Triumph</t>
  </si>
  <si>
    <t>Bronze-Orange</t>
  </si>
  <si>
    <t>Lavender</t>
  </si>
  <si>
    <t>Deep Pink</t>
  </si>
  <si>
    <t>Pink Cherry/White Bicolour</t>
  </si>
  <si>
    <t>Double Fringe</t>
  </si>
  <si>
    <t>Fringe</t>
  </si>
  <si>
    <t>Pink</t>
  </si>
  <si>
    <t>Red/Yellow/Orange</t>
  </si>
  <si>
    <t>Pink/Yellow Cream</t>
  </si>
  <si>
    <t>Plum/White</t>
  </si>
  <si>
    <t>Lilac</t>
  </si>
  <si>
    <t>Mauve/Rose Flares</t>
  </si>
  <si>
    <t>Pink-Red</t>
  </si>
  <si>
    <t>Lily X Triumph</t>
  </si>
  <si>
    <t>Pink/Cream</t>
  </si>
  <si>
    <t>White</t>
  </si>
  <si>
    <t>White/Green</t>
  </si>
  <si>
    <t>Alison Bradley</t>
  </si>
  <si>
    <t>Brown Sugar</t>
  </si>
  <si>
    <t>Chato</t>
  </si>
  <si>
    <t>Columbus</t>
  </si>
  <si>
    <t>Cummins</t>
  </si>
  <si>
    <t>Endless Love</t>
  </si>
  <si>
    <t>Gudoshnik Double</t>
  </si>
  <si>
    <t>Happy Upstar</t>
  </si>
  <si>
    <t>Jackpot</t>
  </si>
  <si>
    <t>James Last</t>
  </si>
  <si>
    <t>Mistress Mystic</t>
  </si>
  <si>
    <t>Renown Unique</t>
  </si>
  <si>
    <t>Sanne</t>
  </si>
  <si>
    <t>Snow Crystal</t>
  </si>
  <si>
    <t>Super Parrot</t>
  </si>
  <si>
    <t>Variety</t>
  </si>
  <si>
    <t>Type</t>
  </si>
  <si>
    <t>Color</t>
  </si>
  <si>
    <t>Google image seach link</t>
  </si>
  <si>
    <t>$/ea</t>
  </si>
  <si>
    <t>$</t>
  </si>
  <si>
    <t>Apricot/White</t>
  </si>
  <si>
    <t>Orange/Copper</t>
  </si>
  <si>
    <t>Small-Cupped</t>
  </si>
  <si>
    <t>Pink/White</t>
  </si>
  <si>
    <t>Mid</t>
  </si>
  <si>
    <t>Season</t>
  </si>
  <si>
    <t>Early</t>
  </si>
  <si>
    <t>Late</t>
  </si>
  <si>
    <t>Mid-Late</t>
  </si>
  <si>
    <t>$EA@Crate</t>
  </si>
  <si>
    <t>THIS WORKSHEET IS NOT AN ORDER FORM</t>
  </si>
  <si>
    <t>PLEASE USE THIS ORDER FORM LINK</t>
  </si>
  <si>
    <t>Crate</t>
  </si>
  <si>
    <t>QTY</t>
  </si>
  <si>
    <t>UNICORN BLOOMS FALL BULBS 2021 WORKSHEET</t>
  </si>
  <si>
    <t>Brisbane</t>
  </si>
  <si>
    <t>Hawaii</t>
  </si>
  <si>
    <t>Drumline</t>
  </si>
  <si>
    <t>Granny Award</t>
  </si>
  <si>
    <t>Avant Garde</t>
  </si>
  <si>
    <t>Frozen Night</t>
  </si>
  <si>
    <t>Mysterious Parrot</t>
  </si>
  <si>
    <t>Purple Peony</t>
  </si>
  <si>
    <t>Very dark Purple/Variegated leaves</t>
  </si>
  <si>
    <t xml:space="preserve">Violet with Scalloped White Edge </t>
  </si>
  <si>
    <t>Yellow/Orange/Apricot</t>
  </si>
  <si>
    <t>Cherry Red with White Margin</t>
  </si>
  <si>
    <t>Peach/Orange Pastel</t>
  </si>
  <si>
    <t>Cabanna Parrot</t>
  </si>
  <si>
    <t>Apricot Parrot</t>
  </si>
  <si>
    <t>Cream</t>
  </si>
  <si>
    <t>Charming Lady</t>
  </si>
  <si>
    <t>Butter Yellow/Apricot</t>
  </si>
  <si>
    <t>Citroen Blanc</t>
  </si>
  <si>
    <t>Double</t>
  </si>
  <si>
    <t>Double Pam</t>
  </si>
  <si>
    <t>Mammoth Mountain</t>
  </si>
  <si>
    <t>Replete</t>
  </si>
  <si>
    <t>Romantic Paradise</t>
  </si>
  <si>
    <t>Sweet Paradise</t>
  </si>
  <si>
    <t>Yosemite Valley</t>
  </si>
  <si>
    <t>Avalanche</t>
  </si>
  <si>
    <t>https://www.instagram.com/p/CNJwHz1FmSw/</t>
  </si>
  <si>
    <t>https://www.instagram.com/p/CGOnjyNlPz9/</t>
  </si>
  <si>
    <t>https://www.instagram.com/p/CFKeEWNlYQO/</t>
  </si>
  <si>
    <t>https://www.instagram.com/p/B-gKxSfFTdx/</t>
  </si>
  <si>
    <t>Split Corona</t>
  </si>
  <si>
    <t>Cream, split cup opens yellow fades to apricot</t>
  </si>
  <si>
    <t>https://www.instagram.com/p/CJ-vu6nFlKk/</t>
  </si>
  <si>
    <t>https://www.instagram.com/p/BmGqY0VHAxK/</t>
  </si>
  <si>
    <t>https://www.instagram.com/p/Bhdcu2bHS0C/</t>
  </si>
  <si>
    <t>Amazing Parrot</t>
  </si>
  <si>
    <t>Fuchsia/Orange/Yellow</t>
  </si>
  <si>
    <t>Dreamer</t>
  </si>
  <si>
    <t>https://www.facebook.com/ItalianRanunculus/photos/mont-citroen-blanc-fancy-daffodil/1271217569726267/</t>
  </si>
  <si>
    <t>Tazetta</t>
  </si>
  <si>
    <t>White/peach</t>
  </si>
  <si>
    <t>Cream/yellow/orange</t>
  </si>
  <si>
    <t>Lemon Yellow</t>
  </si>
  <si>
    <t>White/yellow</t>
  </si>
  <si>
    <t>White/orange</t>
  </si>
  <si>
    <t>SUBTOTAL (before tax &amp; shipping)</t>
  </si>
  <si>
    <t>Minimum order $400</t>
  </si>
  <si>
    <t>before tax &amp;shipping</t>
  </si>
  <si>
    <t>Tulips order by 100, 200, 300, etc.</t>
  </si>
  <si>
    <t xml:space="preserve">Narcissus order by multiples of 50. 50, 100, 150,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</si>
</sst>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4" tint="-0.249977111117893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b/>
      <u/>
      <sz val="10"/>
      <color rgb="FF0070C0"/>
      <name val="Century Gothic"/>
      <family val="2"/>
    </font>
    <font>
      <b/>
      <u/>
      <sz val="11"/>
      <color theme="10"/>
      <name val="Calibri"/>
      <family val="2"/>
      <scheme val="minor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5" fillId="0" borderId="0" xfId="0" applyFont="1"/>
    <xf numFmtId="0" fontId="6" fillId="0" borderId="0" xfId="0" applyFont="1" applyAlignment="1"/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4" fillId="0" borderId="0" xfId="1"/>
    <xf numFmtId="0" fontId="7" fillId="2" borderId="0" xfId="0" applyFont="1" applyFill="1" applyAlignment="1">
      <alignment shrinkToFit="1"/>
    </xf>
    <xf numFmtId="0" fontId="11" fillId="2" borderId="0" xfId="0" applyFont="1" applyFill="1" applyAlignment="1">
      <alignment shrinkToFit="1"/>
    </xf>
    <xf numFmtId="0" fontId="11" fillId="2" borderId="0" xfId="0" applyFont="1" applyFill="1" applyAlignment="1">
      <alignment horizontal="center" shrinkToFit="1"/>
    </xf>
    <xf numFmtId="0" fontId="12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/>
    <xf numFmtId="0" fontId="13" fillId="0" borderId="0" xfId="1" applyFont="1" applyBorder="1" applyAlignment="1">
      <alignment shrinkToFit="1"/>
    </xf>
    <xf numFmtId="0" fontId="5" fillId="0" borderId="0" xfId="0" applyFont="1" applyAlignment="1">
      <alignment horizontal="center"/>
    </xf>
    <xf numFmtId="0" fontId="14" fillId="0" borderId="0" xfId="1" applyFont="1" applyBorder="1" applyAlignment="1">
      <alignment shrinkToFit="1"/>
    </xf>
    <xf numFmtId="0" fontId="15" fillId="0" borderId="0" xfId="0" applyFont="1" applyAlignment="1">
      <alignment shrinkToFit="1"/>
    </xf>
    <xf numFmtId="0" fontId="15" fillId="0" borderId="0" xfId="0" applyFont="1" applyAlignment="1"/>
    <xf numFmtId="164" fontId="16" fillId="0" borderId="0" xfId="0" applyNumberFormat="1" applyFont="1" applyAlignment="1">
      <alignment shrinkToFi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fSHjQO9HQ9x5uMlf959rB7SFGeif7j9RMNhcmxs84ICKdVkQ/view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9.140625" style="1"/>
    <col min="2" max="2" width="11.42578125" style="1" bestFit="1" customWidth="1"/>
    <col min="3" max="3" width="22" style="1" customWidth="1"/>
    <col min="4" max="4" width="6.85546875" style="1" bestFit="1" customWidth="1"/>
    <col min="5" max="5" width="8.42578125" style="1" bestFit="1" customWidth="1"/>
    <col min="6" max="6" width="8.85546875" style="1" customWidth="1"/>
    <col min="7" max="7" width="12.140625" style="3" customWidth="1"/>
    <col min="8" max="8" width="11.140625" style="3" bestFit="1" customWidth="1"/>
    <col min="9" max="9" width="14.28515625" style="1" bestFit="1" customWidth="1"/>
    <col min="10" max="10" width="34.42578125" style="1" bestFit="1" customWidth="1"/>
    <col min="11" max="11" width="9.85546875" style="1" bestFit="1" customWidth="1"/>
    <col min="12" max="12" width="27.28515625" style="1" bestFit="1" customWidth="1"/>
    <col min="13" max="13" width="9.140625" style="1"/>
    <col min="14" max="14" width="0" style="1" hidden="1" customWidth="1"/>
    <col min="15" max="16384" width="9.140625" style="1"/>
  </cols>
  <sheetData>
    <row r="1" spans="1:17" ht="22.5" x14ac:dyDescent="0.3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6.5" x14ac:dyDescent="0.3">
      <c r="A2" s="11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11"/>
      <c r="N2" s="5"/>
      <c r="O2" s="5"/>
      <c r="P2" s="5"/>
      <c r="Q2" s="12"/>
    </row>
    <row r="3" spans="1:17" ht="16.5" x14ac:dyDescent="0.3">
      <c r="A3" s="13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17"/>
      <c r="M3" s="11"/>
      <c r="N3" s="5"/>
      <c r="O3" s="5"/>
      <c r="P3" s="5"/>
      <c r="Q3" s="12"/>
    </row>
    <row r="4" spans="1:17" s="2" customFormat="1" ht="15" x14ac:dyDescent="0.25">
      <c r="A4" s="14" t="s">
        <v>62</v>
      </c>
      <c r="B4" s="14" t="s">
        <v>44</v>
      </c>
      <c r="C4" s="14" t="s">
        <v>43</v>
      </c>
      <c r="D4" s="15" t="s">
        <v>1</v>
      </c>
      <c r="E4" s="14" t="s">
        <v>61</v>
      </c>
      <c r="F4" s="15" t="s">
        <v>48</v>
      </c>
      <c r="G4" s="15" t="s">
        <v>47</v>
      </c>
      <c r="H4" s="16" t="s">
        <v>58</v>
      </c>
      <c r="I4" s="16" t="s">
        <v>44</v>
      </c>
      <c r="J4" s="15" t="s">
        <v>45</v>
      </c>
      <c r="K4" s="15" t="s">
        <v>54</v>
      </c>
      <c r="L4" s="15" t="s">
        <v>46</v>
      </c>
    </row>
    <row r="5" spans="1:17" ht="15" x14ac:dyDescent="0.25">
      <c r="B5" s="6" t="s">
        <v>3</v>
      </c>
      <c r="C5" s="18" t="s">
        <v>28</v>
      </c>
      <c r="D5" s="6" t="s">
        <v>0</v>
      </c>
      <c r="E5" s="6">
        <v>500</v>
      </c>
      <c r="F5" s="10">
        <f t="shared" ref="F5:F24" si="0">IF(A5&gt;=E5,A5*H5,A5*G5)</f>
        <v>0</v>
      </c>
      <c r="G5" s="7">
        <v>0.55000000000000004</v>
      </c>
      <c r="H5" s="7">
        <v>0.5</v>
      </c>
      <c r="I5" s="8" t="s">
        <v>5</v>
      </c>
      <c r="J5" s="8" t="s">
        <v>6</v>
      </c>
      <c r="K5" s="8" t="s">
        <v>55</v>
      </c>
      <c r="L5" s="21" t="str">
        <f t="shared" ref="L5:L24" si="1">HYPERLINK(CONCATENATE("https://www.google.com/search?q=",B5,"+",C5,"&amp;","tbm=isch"),C5)</f>
        <v>Alison Bradley</v>
      </c>
    </row>
    <row r="6" spans="1:17" ht="15" x14ac:dyDescent="0.25">
      <c r="B6" s="6" t="s">
        <v>3</v>
      </c>
      <c r="C6" s="18" t="s">
        <v>100</v>
      </c>
      <c r="D6" s="6" t="s">
        <v>0</v>
      </c>
      <c r="E6" s="6">
        <v>500</v>
      </c>
      <c r="F6" s="10">
        <f t="shared" ref="F6" si="2">IF(A6&gt;=E6,A6*H6,A6*G6)</f>
        <v>0</v>
      </c>
      <c r="G6" s="7">
        <v>0.5</v>
      </c>
      <c r="H6" s="7">
        <v>0.5</v>
      </c>
      <c r="I6" s="8" t="s">
        <v>7</v>
      </c>
      <c r="J6" s="8" t="s">
        <v>101</v>
      </c>
      <c r="K6" s="8" t="s">
        <v>56</v>
      </c>
      <c r="L6" s="21" t="str">
        <f t="shared" ref="L6" si="3">HYPERLINK(CONCATENATE("https://www.google.com/search?q=",B6,"+",C6,"&amp;","tbm=isch"),C6)</f>
        <v>Amazing Parrot</v>
      </c>
    </row>
    <row r="7" spans="1:17" ht="15" x14ac:dyDescent="0.25">
      <c r="B7" s="6" t="s">
        <v>3</v>
      </c>
      <c r="C7" s="18" t="s">
        <v>78</v>
      </c>
      <c r="D7" s="6" t="s">
        <v>0</v>
      </c>
      <c r="E7" s="6">
        <v>500</v>
      </c>
      <c r="F7" s="10">
        <f t="shared" si="0"/>
        <v>0</v>
      </c>
      <c r="G7" s="7">
        <v>0.41</v>
      </c>
      <c r="H7" s="7">
        <v>0.41</v>
      </c>
      <c r="I7" s="8" t="s">
        <v>7</v>
      </c>
      <c r="J7" s="8" t="s">
        <v>49</v>
      </c>
      <c r="K7" s="8" t="s">
        <v>56</v>
      </c>
      <c r="L7" s="21" t="str">
        <f t="shared" si="1"/>
        <v>Apricot Parrot</v>
      </c>
    </row>
    <row r="8" spans="1:17" ht="15" x14ac:dyDescent="0.25">
      <c r="B8" s="6" t="s">
        <v>3</v>
      </c>
      <c r="C8" s="18" t="s">
        <v>68</v>
      </c>
      <c r="D8" s="6" t="s">
        <v>0</v>
      </c>
      <c r="E8" s="6">
        <v>500</v>
      </c>
      <c r="F8" s="10">
        <f t="shared" si="0"/>
        <v>0</v>
      </c>
      <c r="G8" s="7">
        <v>0.45</v>
      </c>
      <c r="H8" s="7">
        <v>0.4</v>
      </c>
      <c r="I8" s="8" t="s">
        <v>5</v>
      </c>
      <c r="J8" s="8" t="s">
        <v>79</v>
      </c>
      <c r="K8" s="8" t="s">
        <v>56</v>
      </c>
      <c r="L8" s="21" t="str">
        <f t="shared" si="1"/>
        <v>Avant Garde</v>
      </c>
    </row>
    <row r="9" spans="1:17" ht="15" x14ac:dyDescent="0.25">
      <c r="B9" s="6" t="s">
        <v>3</v>
      </c>
      <c r="C9" s="20" t="s">
        <v>64</v>
      </c>
      <c r="D9" s="6" t="s">
        <v>0</v>
      </c>
      <c r="E9" s="6">
        <v>500</v>
      </c>
      <c r="F9" s="10">
        <f t="shared" si="0"/>
        <v>0</v>
      </c>
      <c r="G9" s="7">
        <v>0.56000000000000005</v>
      </c>
      <c r="H9" s="7">
        <f>G9-0.05</f>
        <v>0.51</v>
      </c>
      <c r="I9" s="8" t="s">
        <v>15</v>
      </c>
      <c r="J9" s="8" t="s">
        <v>76</v>
      </c>
      <c r="K9" s="8" t="s">
        <v>57</v>
      </c>
      <c r="L9" s="21" t="str">
        <f t="shared" si="1"/>
        <v>Brisbane</v>
      </c>
    </row>
    <row r="10" spans="1:17" ht="15" x14ac:dyDescent="0.25">
      <c r="B10" s="6" t="s">
        <v>3</v>
      </c>
      <c r="C10" s="18" t="s">
        <v>29</v>
      </c>
      <c r="D10" s="6" t="s">
        <v>0</v>
      </c>
      <c r="E10" s="6">
        <v>500</v>
      </c>
      <c r="F10" s="10">
        <f t="shared" si="0"/>
        <v>0</v>
      </c>
      <c r="G10" s="7">
        <v>0.51</v>
      </c>
      <c r="H10" s="7">
        <v>0.46</v>
      </c>
      <c r="I10" s="8" t="s">
        <v>10</v>
      </c>
      <c r="J10" s="8" t="s">
        <v>11</v>
      </c>
      <c r="K10" s="8" t="s">
        <v>53</v>
      </c>
      <c r="L10" s="21" t="str">
        <f t="shared" si="1"/>
        <v>Brown Sugar</v>
      </c>
    </row>
    <row r="11" spans="1:17" ht="15" x14ac:dyDescent="0.25">
      <c r="B11" s="6" t="s">
        <v>3</v>
      </c>
      <c r="C11" s="20" t="s">
        <v>77</v>
      </c>
      <c r="D11" s="6" t="s">
        <v>0</v>
      </c>
      <c r="E11" s="6">
        <v>500</v>
      </c>
      <c r="F11" s="10">
        <f t="shared" si="0"/>
        <v>0</v>
      </c>
      <c r="G11" s="7">
        <v>0.51</v>
      </c>
      <c r="H11" s="7">
        <f>G11-0.05</f>
        <v>0.46</v>
      </c>
      <c r="I11" s="8" t="s">
        <v>7</v>
      </c>
      <c r="J11" s="8" t="s">
        <v>52</v>
      </c>
      <c r="K11" s="8" t="s">
        <v>56</v>
      </c>
      <c r="L11" s="21" t="str">
        <f t="shared" si="1"/>
        <v>Cabanna Parrot</v>
      </c>
    </row>
    <row r="12" spans="1:17" ht="15" x14ac:dyDescent="0.25">
      <c r="B12" s="6" t="s">
        <v>3</v>
      </c>
      <c r="C12" s="18" t="s">
        <v>30</v>
      </c>
      <c r="D12" s="6" t="s">
        <v>0</v>
      </c>
      <c r="E12" s="6">
        <v>500</v>
      </c>
      <c r="F12" s="10">
        <f t="shared" ref="F12" si="4">IF(A12&gt;=E12,A12*H12,A12*G12)</f>
        <v>0</v>
      </c>
      <c r="G12" s="7">
        <v>0.55000000000000004</v>
      </c>
      <c r="H12" s="7">
        <v>0.5</v>
      </c>
      <c r="I12" s="8" t="s">
        <v>5</v>
      </c>
      <c r="J12" s="8" t="s">
        <v>13</v>
      </c>
      <c r="K12" s="8" t="s">
        <v>55</v>
      </c>
      <c r="L12" s="21" t="str">
        <f t="shared" ref="L12" si="5">HYPERLINK(CONCATENATE("https://www.google.com/search?q=",B12,"+",C12,"&amp;","tbm=isch"),C12)</f>
        <v>Chato</v>
      </c>
    </row>
    <row r="13" spans="1:17" ht="15" x14ac:dyDescent="0.25">
      <c r="B13" s="6" t="s">
        <v>3</v>
      </c>
      <c r="C13" s="18" t="s">
        <v>80</v>
      </c>
      <c r="D13" s="6" t="s">
        <v>0</v>
      </c>
      <c r="E13" s="6">
        <v>500</v>
      </c>
      <c r="F13" s="10">
        <f t="shared" si="0"/>
        <v>0</v>
      </c>
      <c r="G13" s="7">
        <v>0.57999999999999996</v>
      </c>
      <c r="H13" s="7">
        <v>0.53</v>
      </c>
      <c r="I13" s="8" t="s">
        <v>8</v>
      </c>
      <c r="J13" s="8" t="s">
        <v>81</v>
      </c>
      <c r="K13" s="8" t="s">
        <v>55</v>
      </c>
      <c r="L13" s="21" t="str">
        <f t="shared" si="1"/>
        <v>Charming Lady</v>
      </c>
    </row>
    <row r="14" spans="1:17" ht="15" x14ac:dyDescent="0.25">
      <c r="B14" s="6" t="s">
        <v>3</v>
      </c>
      <c r="C14" s="18" t="s">
        <v>31</v>
      </c>
      <c r="D14" s="6" t="s">
        <v>0</v>
      </c>
      <c r="E14" s="6">
        <v>500</v>
      </c>
      <c r="F14" s="10">
        <f t="shared" si="0"/>
        <v>0</v>
      </c>
      <c r="G14" s="7">
        <v>0.47</v>
      </c>
      <c r="H14" s="7">
        <v>0.42</v>
      </c>
      <c r="I14" s="8" t="s">
        <v>5</v>
      </c>
      <c r="J14" s="8" t="s">
        <v>14</v>
      </c>
      <c r="K14" s="8" t="s">
        <v>55</v>
      </c>
      <c r="L14" s="21" t="str">
        <f t="shared" si="1"/>
        <v>Columbus</v>
      </c>
    </row>
    <row r="15" spans="1:17" ht="15" x14ac:dyDescent="0.25">
      <c r="B15" s="6" t="s">
        <v>3</v>
      </c>
      <c r="C15" s="18" t="s">
        <v>32</v>
      </c>
      <c r="D15" s="6" t="s">
        <v>0</v>
      </c>
      <c r="E15" s="6">
        <v>500</v>
      </c>
      <c r="F15" s="10">
        <f t="shared" si="0"/>
        <v>0</v>
      </c>
      <c r="G15" s="7">
        <v>0.65</v>
      </c>
      <c r="H15" s="7">
        <v>0.6</v>
      </c>
      <c r="I15" s="8" t="s">
        <v>16</v>
      </c>
      <c r="J15" s="8" t="s">
        <v>12</v>
      </c>
      <c r="K15" s="8" t="s">
        <v>57</v>
      </c>
      <c r="L15" s="21" t="str">
        <f t="shared" si="1"/>
        <v>Cummins</v>
      </c>
    </row>
    <row r="16" spans="1:17" ht="15" x14ac:dyDescent="0.25">
      <c r="B16" s="6" t="s">
        <v>3</v>
      </c>
      <c r="C16" s="20" t="s">
        <v>102</v>
      </c>
      <c r="D16" s="6" t="s">
        <v>0</v>
      </c>
      <c r="E16" s="6">
        <v>500</v>
      </c>
      <c r="F16" s="10">
        <f t="shared" ref="F16" si="6">IF(A16&gt;=E16,A16*H16,A16*G16)</f>
        <v>0</v>
      </c>
      <c r="G16" s="7">
        <v>0.6</v>
      </c>
      <c r="H16" s="7">
        <v>0.55000000000000004</v>
      </c>
      <c r="I16" s="8" t="s">
        <v>5</v>
      </c>
      <c r="J16" s="8" t="s">
        <v>17</v>
      </c>
      <c r="K16" s="8" t="s">
        <v>55</v>
      </c>
      <c r="L16" s="21" t="str">
        <f t="shared" ref="L16" si="7">HYPERLINK(CONCATENATE("https://www.google.com/search?q=",B16,"+",C16,"&amp;","tbm=isch"),C16)</f>
        <v>Dreamer</v>
      </c>
    </row>
    <row r="17" spans="2:13" ht="15" x14ac:dyDescent="0.25">
      <c r="B17" s="6" t="s">
        <v>3</v>
      </c>
      <c r="C17" s="20" t="s">
        <v>66</v>
      </c>
      <c r="D17" s="6" t="s">
        <v>0</v>
      </c>
      <c r="E17" s="6">
        <v>500</v>
      </c>
      <c r="F17" s="10">
        <f t="shared" si="0"/>
        <v>0</v>
      </c>
      <c r="G17" s="7">
        <v>0.5</v>
      </c>
      <c r="H17" s="7">
        <f>G17-0.05</f>
        <v>0.45</v>
      </c>
      <c r="I17" s="8" t="s">
        <v>8</v>
      </c>
      <c r="J17" s="8" t="s">
        <v>75</v>
      </c>
      <c r="K17" s="8" t="s">
        <v>56</v>
      </c>
      <c r="L17" s="21" t="str">
        <f t="shared" si="1"/>
        <v>Drumline</v>
      </c>
    </row>
    <row r="18" spans="2:13" ht="15" x14ac:dyDescent="0.25">
      <c r="B18" s="6" t="s">
        <v>3</v>
      </c>
      <c r="C18" s="18" t="s">
        <v>33</v>
      </c>
      <c r="D18" s="6" t="s">
        <v>0</v>
      </c>
      <c r="E18" s="6">
        <v>500</v>
      </c>
      <c r="F18" s="10">
        <f t="shared" si="0"/>
        <v>0</v>
      </c>
      <c r="G18" s="7">
        <v>0.55000000000000004</v>
      </c>
      <c r="H18" s="7">
        <v>0.5</v>
      </c>
      <c r="I18" s="8" t="s">
        <v>8</v>
      </c>
      <c r="J18" s="8" t="s">
        <v>17</v>
      </c>
      <c r="K18" s="8" t="s">
        <v>56</v>
      </c>
      <c r="L18" s="21" t="str">
        <f t="shared" si="1"/>
        <v>Endless Love</v>
      </c>
    </row>
    <row r="19" spans="2:13" ht="15" x14ac:dyDescent="0.25">
      <c r="B19" s="6" t="s">
        <v>3</v>
      </c>
      <c r="C19" s="20" t="s">
        <v>69</v>
      </c>
      <c r="D19" s="6" t="s">
        <v>0</v>
      </c>
      <c r="E19" s="6">
        <v>500</v>
      </c>
      <c r="F19" s="10">
        <f t="shared" si="0"/>
        <v>0</v>
      </c>
      <c r="G19" s="7">
        <v>0.39</v>
      </c>
      <c r="H19" s="7">
        <f>G19-0.05</f>
        <v>0.34</v>
      </c>
      <c r="I19" s="8" t="s">
        <v>7</v>
      </c>
      <c r="J19" s="8" t="s">
        <v>72</v>
      </c>
      <c r="K19" s="8" t="s">
        <v>56</v>
      </c>
      <c r="L19" s="21" t="str">
        <f t="shared" si="1"/>
        <v>Frozen Night</v>
      </c>
    </row>
    <row r="20" spans="2:13" ht="15" x14ac:dyDescent="0.25">
      <c r="B20" s="6" t="s">
        <v>3</v>
      </c>
      <c r="C20" s="20" t="s">
        <v>67</v>
      </c>
      <c r="D20" s="6" t="s">
        <v>0</v>
      </c>
      <c r="E20" s="6">
        <v>500</v>
      </c>
      <c r="F20" s="10">
        <f t="shared" si="0"/>
        <v>0</v>
      </c>
      <c r="G20" s="7">
        <v>0.47</v>
      </c>
      <c r="H20" s="7">
        <f>G20-0.05</f>
        <v>0.42</v>
      </c>
      <c r="I20" s="8" t="s">
        <v>8</v>
      </c>
      <c r="J20" s="8" t="s">
        <v>74</v>
      </c>
      <c r="K20" s="8" t="s">
        <v>56</v>
      </c>
      <c r="L20" s="21" t="str">
        <f t="shared" si="1"/>
        <v>Granny Award</v>
      </c>
    </row>
    <row r="21" spans="2:13" ht="15" x14ac:dyDescent="0.25">
      <c r="B21" s="6" t="s">
        <v>3</v>
      </c>
      <c r="C21" s="18" t="s">
        <v>34</v>
      </c>
      <c r="D21" s="6" t="s">
        <v>0</v>
      </c>
      <c r="E21" s="6">
        <v>500</v>
      </c>
      <c r="F21" s="10">
        <f t="shared" si="0"/>
        <v>0</v>
      </c>
      <c r="G21" s="7">
        <v>0.48</v>
      </c>
      <c r="H21" s="7">
        <v>0.48</v>
      </c>
      <c r="I21" s="8" t="s">
        <v>8</v>
      </c>
      <c r="J21" s="8" t="s">
        <v>18</v>
      </c>
      <c r="K21" s="8" t="s">
        <v>56</v>
      </c>
      <c r="L21" s="21" t="str">
        <f t="shared" si="1"/>
        <v>Gudoshnik Double</v>
      </c>
    </row>
    <row r="22" spans="2:13" ht="15" x14ac:dyDescent="0.25">
      <c r="B22" s="6" t="s">
        <v>3</v>
      </c>
      <c r="C22" s="18" t="s">
        <v>35</v>
      </c>
      <c r="D22" s="6" t="s">
        <v>0</v>
      </c>
      <c r="E22" s="6">
        <v>500</v>
      </c>
      <c r="F22" s="10">
        <f t="shared" si="0"/>
        <v>0</v>
      </c>
      <c r="G22" s="7">
        <v>0.49</v>
      </c>
      <c r="H22" s="7">
        <v>0.44</v>
      </c>
      <c r="I22" s="8" t="s">
        <v>8</v>
      </c>
      <c r="J22" s="8" t="s">
        <v>19</v>
      </c>
      <c r="K22" s="8" t="s">
        <v>56</v>
      </c>
      <c r="L22" s="21" t="str">
        <f t="shared" si="1"/>
        <v>Happy Upstar</v>
      </c>
    </row>
    <row r="23" spans="2:13" ht="15" x14ac:dyDescent="0.25">
      <c r="B23" s="6" t="s">
        <v>3</v>
      </c>
      <c r="C23" s="20" t="s">
        <v>65</v>
      </c>
      <c r="D23" s="6" t="s">
        <v>0</v>
      </c>
      <c r="E23" s="6">
        <v>500</v>
      </c>
      <c r="F23" s="10">
        <f t="shared" si="0"/>
        <v>0</v>
      </c>
      <c r="G23" s="7">
        <v>0.47</v>
      </c>
      <c r="H23" s="7">
        <f>G23-0.05</f>
        <v>0.42</v>
      </c>
      <c r="I23" s="8" t="s">
        <v>16</v>
      </c>
      <c r="J23" s="8" t="s">
        <v>52</v>
      </c>
      <c r="K23" s="8" t="s">
        <v>57</v>
      </c>
      <c r="L23" s="21" t="str">
        <f t="shared" si="1"/>
        <v>Hawaii</v>
      </c>
    </row>
    <row r="24" spans="2:13" ht="15" x14ac:dyDescent="0.25">
      <c r="B24" s="6" t="s">
        <v>3</v>
      </c>
      <c r="C24" s="18" t="s">
        <v>36</v>
      </c>
      <c r="D24" s="6" t="s">
        <v>0</v>
      </c>
      <c r="E24" s="6">
        <v>500</v>
      </c>
      <c r="F24" s="10">
        <f t="shared" si="0"/>
        <v>0</v>
      </c>
      <c r="G24" s="9">
        <v>0.42</v>
      </c>
      <c r="H24" s="7">
        <v>0.39999999999999997</v>
      </c>
      <c r="I24" s="8" t="s">
        <v>10</v>
      </c>
      <c r="J24" s="8" t="s">
        <v>20</v>
      </c>
      <c r="K24" s="8" t="s">
        <v>53</v>
      </c>
      <c r="L24" s="21" t="str">
        <f t="shared" si="1"/>
        <v>Jackpot</v>
      </c>
      <c r="M24" s="2"/>
    </row>
    <row r="25" spans="2:13" ht="15" x14ac:dyDescent="0.25">
      <c r="B25" s="6" t="s">
        <v>3</v>
      </c>
      <c r="C25" s="18" t="s">
        <v>37</v>
      </c>
      <c r="D25" s="6" t="s">
        <v>0</v>
      </c>
      <c r="E25" s="6">
        <v>500</v>
      </c>
      <c r="F25" s="10">
        <f t="shared" ref="F25:F34" si="8">IF(A25&gt;=E25,A25*H25,A25*G25)</f>
        <v>0</v>
      </c>
      <c r="G25" s="7">
        <v>0.55000000000000004</v>
      </c>
      <c r="H25" s="7">
        <v>0.5</v>
      </c>
      <c r="I25" s="8" t="s">
        <v>7</v>
      </c>
      <c r="J25" s="8" t="s">
        <v>21</v>
      </c>
      <c r="K25" s="8" t="s">
        <v>56</v>
      </c>
      <c r="L25" s="21" t="str">
        <f t="shared" ref="L25:L33" si="9">HYPERLINK(CONCATENATE("https://www.google.com/search?q=",B25,"+",C25,"&amp;","tbm=isch"),C25)</f>
        <v>James Last</v>
      </c>
      <c r="M25" s="2"/>
    </row>
    <row r="26" spans="2:13" ht="15" x14ac:dyDescent="0.25">
      <c r="B26" s="6" t="s">
        <v>3</v>
      </c>
      <c r="C26" s="18" t="s">
        <v>38</v>
      </c>
      <c r="D26" s="6" t="s">
        <v>0</v>
      </c>
      <c r="E26" s="6">
        <v>500</v>
      </c>
      <c r="F26" s="10">
        <f t="shared" si="8"/>
        <v>0</v>
      </c>
      <c r="G26" s="7">
        <v>0.41</v>
      </c>
      <c r="H26" s="7">
        <v>0.36</v>
      </c>
      <c r="I26" s="8" t="s">
        <v>10</v>
      </c>
      <c r="J26" s="8" t="s">
        <v>22</v>
      </c>
      <c r="K26" s="8" t="s">
        <v>53</v>
      </c>
      <c r="L26" s="21" t="str">
        <f t="shared" si="9"/>
        <v>Mistress Mystic</v>
      </c>
    </row>
    <row r="27" spans="2:13" ht="15" x14ac:dyDescent="0.25">
      <c r="B27" s="6" t="s">
        <v>3</v>
      </c>
      <c r="C27" s="20" t="s">
        <v>70</v>
      </c>
      <c r="D27" s="6" t="s">
        <v>0</v>
      </c>
      <c r="E27" s="6">
        <v>500</v>
      </c>
      <c r="F27" s="10">
        <f t="shared" si="8"/>
        <v>0</v>
      </c>
      <c r="G27" s="7">
        <v>0.63</v>
      </c>
      <c r="H27" s="7">
        <f>G27-0.05</f>
        <v>0.57999999999999996</v>
      </c>
      <c r="I27" s="8" t="s">
        <v>7</v>
      </c>
      <c r="J27" s="8" t="s">
        <v>73</v>
      </c>
      <c r="K27" s="8" t="s">
        <v>56</v>
      </c>
      <c r="L27" s="21" t="str">
        <f t="shared" si="9"/>
        <v>Mysterious Parrot</v>
      </c>
    </row>
    <row r="28" spans="2:13" ht="15" x14ac:dyDescent="0.25">
      <c r="B28" s="6" t="s">
        <v>3</v>
      </c>
      <c r="C28" s="20" t="s">
        <v>71</v>
      </c>
      <c r="D28" s="6" t="s">
        <v>0</v>
      </c>
      <c r="E28" s="6">
        <v>500</v>
      </c>
      <c r="F28" s="10">
        <f t="shared" si="8"/>
        <v>0</v>
      </c>
      <c r="G28" s="7">
        <v>0.41</v>
      </c>
      <c r="H28" s="7">
        <f>G28-0.05</f>
        <v>0.36</v>
      </c>
      <c r="I28" s="8" t="s">
        <v>8</v>
      </c>
      <c r="J28" s="8" t="s">
        <v>9</v>
      </c>
      <c r="K28" s="8" t="s">
        <v>56</v>
      </c>
      <c r="L28" s="21" t="str">
        <f t="shared" si="9"/>
        <v>Purple Peony</v>
      </c>
    </row>
    <row r="29" spans="2:13" ht="15" x14ac:dyDescent="0.25">
      <c r="B29" s="6" t="s">
        <v>3</v>
      </c>
      <c r="C29" s="19" t="s">
        <v>39</v>
      </c>
      <c r="D29" s="6" t="s">
        <v>0</v>
      </c>
      <c r="E29" s="6">
        <v>500</v>
      </c>
      <c r="F29" s="10">
        <f t="shared" si="8"/>
        <v>0</v>
      </c>
      <c r="G29" s="7">
        <v>0.61</v>
      </c>
      <c r="H29" s="7">
        <v>0.55999999999999994</v>
      </c>
      <c r="I29" s="8" t="s">
        <v>8</v>
      </c>
      <c r="J29" s="8" t="s">
        <v>23</v>
      </c>
      <c r="K29" s="8" t="s">
        <v>56</v>
      </c>
      <c r="L29" s="21" t="str">
        <f t="shared" si="9"/>
        <v>Renown Unique</v>
      </c>
    </row>
    <row r="30" spans="2:13" ht="15" x14ac:dyDescent="0.25">
      <c r="B30" s="6" t="s">
        <v>3</v>
      </c>
      <c r="C30" s="19" t="s">
        <v>40</v>
      </c>
      <c r="D30" s="6" t="s">
        <v>0</v>
      </c>
      <c r="E30" s="6">
        <v>500</v>
      </c>
      <c r="F30" s="10">
        <f t="shared" si="8"/>
        <v>0</v>
      </c>
      <c r="G30" s="7">
        <v>0.51</v>
      </c>
      <c r="H30" s="7">
        <v>0.46</v>
      </c>
      <c r="I30" s="8" t="s">
        <v>24</v>
      </c>
      <c r="J30" s="8" t="s">
        <v>25</v>
      </c>
      <c r="K30" s="8" t="s">
        <v>56</v>
      </c>
      <c r="L30" s="21" t="str">
        <f t="shared" si="9"/>
        <v>Sanne</v>
      </c>
    </row>
    <row r="31" spans="2:13" ht="15" x14ac:dyDescent="0.25">
      <c r="B31" s="6" t="s">
        <v>3</v>
      </c>
      <c r="C31" s="18" t="s">
        <v>41</v>
      </c>
      <c r="D31" s="6" t="s">
        <v>0</v>
      </c>
      <c r="E31" s="6">
        <v>500</v>
      </c>
      <c r="F31" s="10">
        <f t="shared" si="8"/>
        <v>0</v>
      </c>
      <c r="G31" s="7">
        <v>0.56999999999999995</v>
      </c>
      <c r="H31" s="7">
        <v>0.51999999999999991</v>
      </c>
      <c r="I31" s="8" t="s">
        <v>15</v>
      </c>
      <c r="J31" s="8" t="s">
        <v>26</v>
      </c>
      <c r="K31" s="8" t="s">
        <v>57</v>
      </c>
      <c r="L31" s="21" t="str">
        <f t="shared" si="9"/>
        <v>Snow Crystal</v>
      </c>
    </row>
    <row r="32" spans="2:13" ht="15" x14ac:dyDescent="0.25">
      <c r="B32" s="6" t="s">
        <v>3</v>
      </c>
      <c r="C32" s="18" t="s">
        <v>42</v>
      </c>
      <c r="D32" s="6" t="s">
        <v>0</v>
      </c>
      <c r="E32" s="6">
        <v>500</v>
      </c>
      <c r="F32" s="10">
        <f t="shared" si="8"/>
        <v>0</v>
      </c>
      <c r="G32" s="7">
        <v>0.53</v>
      </c>
      <c r="H32" s="7">
        <v>0.48000000000000004</v>
      </c>
      <c r="I32" s="8" t="s">
        <v>7</v>
      </c>
      <c r="J32" s="8" t="s">
        <v>27</v>
      </c>
      <c r="K32" s="8" t="s">
        <v>56</v>
      </c>
      <c r="L32" s="21" t="str">
        <f t="shared" si="9"/>
        <v>Super Parrot</v>
      </c>
    </row>
    <row r="33" spans="1:14" ht="15" x14ac:dyDescent="0.25">
      <c r="B33" s="4" t="s">
        <v>4</v>
      </c>
      <c r="C33" s="11" t="s">
        <v>2</v>
      </c>
      <c r="D33" s="6" t="s">
        <v>0</v>
      </c>
      <c r="E33" s="8">
        <v>350</v>
      </c>
      <c r="F33" s="10">
        <f t="shared" si="8"/>
        <v>0</v>
      </c>
      <c r="G33" s="7">
        <v>1.35</v>
      </c>
      <c r="H33" s="7">
        <v>1.3</v>
      </c>
      <c r="I33" s="8" t="s">
        <v>51</v>
      </c>
      <c r="J33" s="8" t="s">
        <v>50</v>
      </c>
      <c r="K33" s="8"/>
      <c r="L33" s="21" t="str">
        <f t="shared" si="9"/>
        <v>Sabine Hay</v>
      </c>
    </row>
    <row r="34" spans="1:14" ht="16.5" x14ac:dyDescent="0.3">
      <c r="B34" s="4" t="s">
        <v>4</v>
      </c>
      <c r="C34" s="11" t="s">
        <v>82</v>
      </c>
      <c r="D34" s="6" t="s">
        <v>0</v>
      </c>
      <c r="E34" s="8">
        <v>350</v>
      </c>
      <c r="F34" s="10">
        <f t="shared" si="8"/>
        <v>0</v>
      </c>
      <c r="G34" s="22">
        <v>0.85</v>
      </c>
      <c r="H34" s="22">
        <v>0.81</v>
      </c>
      <c r="I34" s="8" t="s">
        <v>83</v>
      </c>
      <c r="J34" s="8" t="s">
        <v>107</v>
      </c>
      <c r="K34" s="8"/>
      <c r="L34" s="23" t="str">
        <f>HYPERLINK(N34,C34)</f>
        <v>Citroen Blanc</v>
      </c>
      <c r="N34" s="1" t="s">
        <v>103</v>
      </c>
    </row>
    <row r="35" spans="1:14" ht="16.5" x14ac:dyDescent="0.3">
      <c r="B35" s="4" t="s">
        <v>4</v>
      </c>
      <c r="C35" s="11" t="s">
        <v>84</v>
      </c>
      <c r="D35" s="6" t="s">
        <v>0</v>
      </c>
      <c r="E35" s="6">
        <v>500</v>
      </c>
      <c r="F35" s="10">
        <f t="shared" ref="F35:F41" si="10">IF(A35&gt;=E35,A35*H35,A35*G35)</f>
        <v>0</v>
      </c>
      <c r="G35" s="22">
        <v>0.65</v>
      </c>
      <c r="H35" s="22">
        <v>0.61</v>
      </c>
      <c r="I35" s="8" t="s">
        <v>83</v>
      </c>
      <c r="J35" s="8" t="s">
        <v>9</v>
      </c>
      <c r="K35" s="8"/>
      <c r="L35" s="23" t="str">
        <f>HYPERLINK(N35,C35)</f>
        <v>Double Pam</v>
      </c>
      <c r="N35" s="1" t="s">
        <v>98</v>
      </c>
    </row>
    <row r="36" spans="1:14" ht="16.5" x14ac:dyDescent="0.3">
      <c r="B36" s="4" t="s">
        <v>4</v>
      </c>
      <c r="C36" s="11" t="s">
        <v>85</v>
      </c>
      <c r="D36" s="6" t="s">
        <v>0</v>
      </c>
      <c r="E36" s="6">
        <v>500</v>
      </c>
      <c r="F36" s="10">
        <f t="shared" si="10"/>
        <v>0</v>
      </c>
      <c r="G36" s="22">
        <v>0.94</v>
      </c>
      <c r="H36" s="22">
        <v>0.89</v>
      </c>
      <c r="I36" s="8" t="s">
        <v>95</v>
      </c>
      <c r="J36" s="8" t="s">
        <v>96</v>
      </c>
      <c r="K36" s="8"/>
      <c r="L36" s="23" t="str">
        <f t="shared" ref="L36:L41" si="11">HYPERLINK(N36,C36)</f>
        <v>Mammoth Mountain</v>
      </c>
      <c r="N36" s="1" t="s">
        <v>91</v>
      </c>
    </row>
    <row r="37" spans="1:14" ht="16.5" x14ac:dyDescent="0.3">
      <c r="B37" s="4" t="s">
        <v>4</v>
      </c>
      <c r="C37" s="11" t="s">
        <v>86</v>
      </c>
      <c r="D37" s="6" t="s">
        <v>0</v>
      </c>
      <c r="E37" s="6">
        <v>500</v>
      </c>
      <c r="F37" s="10">
        <f t="shared" si="10"/>
        <v>0</v>
      </c>
      <c r="G37" s="22">
        <v>0.65</v>
      </c>
      <c r="H37" s="22">
        <v>0.61</v>
      </c>
      <c r="I37" s="8" t="s">
        <v>83</v>
      </c>
      <c r="J37" s="8" t="s">
        <v>105</v>
      </c>
      <c r="K37" s="8"/>
      <c r="L37" s="23" t="str">
        <f t="shared" si="11"/>
        <v>Replete</v>
      </c>
      <c r="N37" s="1" t="s">
        <v>93</v>
      </c>
    </row>
    <row r="38" spans="1:14" ht="16.5" x14ac:dyDescent="0.3">
      <c r="B38" s="4" t="s">
        <v>4</v>
      </c>
      <c r="C38" s="11" t="s">
        <v>87</v>
      </c>
      <c r="D38" s="6" t="s">
        <v>0</v>
      </c>
      <c r="E38" s="6">
        <v>500</v>
      </c>
      <c r="F38" s="10">
        <f t="shared" si="10"/>
        <v>0</v>
      </c>
      <c r="G38" s="22">
        <v>0.85</v>
      </c>
      <c r="H38" s="22">
        <v>0.81</v>
      </c>
      <c r="I38" s="8" t="s">
        <v>83</v>
      </c>
      <c r="J38" s="8" t="s">
        <v>106</v>
      </c>
      <c r="K38" s="8"/>
      <c r="L38" s="23" t="str">
        <f t="shared" si="11"/>
        <v>Romantic Paradise</v>
      </c>
      <c r="N38" s="1" t="s">
        <v>94</v>
      </c>
    </row>
    <row r="39" spans="1:14" ht="16.5" x14ac:dyDescent="0.3">
      <c r="B39" s="4" t="s">
        <v>4</v>
      </c>
      <c r="C39" s="11" t="s">
        <v>88</v>
      </c>
      <c r="D39" s="6" t="s">
        <v>0</v>
      </c>
      <c r="E39" s="6">
        <v>500</v>
      </c>
      <c r="F39" s="10">
        <f t="shared" si="10"/>
        <v>0</v>
      </c>
      <c r="G39" s="22">
        <v>0.85</v>
      </c>
      <c r="H39" s="22">
        <v>0.81</v>
      </c>
      <c r="I39" s="8" t="s">
        <v>83</v>
      </c>
      <c r="J39" s="8" t="s">
        <v>105</v>
      </c>
      <c r="K39" s="8"/>
      <c r="L39" s="23" t="str">
        <f t="shared" si="11"/>
        <v>Sweet Paradise</v>
      </c>
      <c r="N39" s="1" t="s">
        <v>97</v>
      </c>
    </row>
    <row r="40" spans="1:14" ht="16.5" x14ac:dyDescent="0.3">
      <c r="B40" s="4" t="s">
        <v>4</v>
      </c>
      <c r="C40" s="11" t="s">
        <v>89</v>
      </c>
      <c r="D40" s="6" t="s">
        <v>0</v>
      </c>
      <c r="E40" s="6">
        <v>500</v>
      </c>
      <c r="F40" s="10">
        <f t="shared" si="10"/>
        <v>0</v>
      </c>
      <c r="G40" s="22">
        <v>0.85</v>
      </c>
      <c r="H40" s="22">
        <v>0.81</v>
      </c>
      <c r="I40" s="8" t="s">
        <v>83</v>
      </c>
      <c r="J40" s="8" t="s">
        <v>109</v>
      </c>
      <c r="K40" s="8"/>
      <c r="L40" s="23" t="str">
        <f t="shared" si="11"/>
        <v>Yosemite Valley</v>
      </c>
      <c r="N40" s="1" t="s">
        <v>92</v>
      </c>
    </row>
    <row r="41" spans="1:14" ht="16.5" x14ac:dyDescent="0.3">
      <c r="B41" s="4" t="s">
        <v>4</v>
      </c>
      <c r="C41" s="11" t="s">
        <v>90</v>
      </c>
      <c r="D41" s="6" t="s">
        <v>0</v>
      </c>
      <c r="E41" s="8">
        <v>350</v>
      </c>
      <c r="F41" s="10">
        <f t="shared" si="10"/>
        <v>0</v>
      </c>
      <c r="G41" s="22">
        <v>0.65</v>
      </c>
      <c r="H41" s="22">
        <v>0.61</v>
      </c>
      <c r="I41" s="8" t="s">
        <v>104</v>
      </c>
      <c r="J41" s="8" t="s">
        <v>108</v>
      </c>
      <c r="K41" s="8"/>
      <c r="L41" s="23" t="str">
        <f t="shared" si="11"/>
        <v>Avalanche</v>
      </c>
      <c r="N41" s="1" t="s">
        <v>99</v>
      </c>
    </row>
    <row r="43" spans="1:14" ht="18" x14ac:dyDescent="0.25">
      <c r="A43" s="1">
        <f>SUM(A8:A40)</f>
        <v>0</v>
      </c>
      <c r="B43" s="24"/>
      <c r="C43" s="25" t="s">
        <v>110</v>
      </c>
      <c r="D43" s="24"/>
      <c r="E43" s="24"/>
      <c r="F43" s="26">
        <f>SUM(F8:F40)</f>
        <v>0</v>
      </c>
    </row>
    <row r="44" spans="1:14" ht="15" x14ac:dyDescent="0.2">
      <c r="F44" s="27" t="s">
        <v>111</v>
      </c>
    </row>
    <row r="45" spans="1:14" ht="15" x14ac:dyDescent="0.25">
      <c r="F45" s="28" t="s">
        <v>112</v>
      </c>
    </row>
    <row r="47" spans="1:14" x14ac:dyDescent="0.2">
      <c r="C47" s="29" t="s">
        <v>113</v>
      </c>
    </row>
    <row r="48" spans="1:14" x14ac:dyDescent="0.2">
      <c r="C48" s="29" t="s">
        <v>114</v>
      </c>
    </row>
  </sheetData>
  <autoFilter ref="A4:L34">
    <sortState ref="A5:L66">
      <sortCondition descending="1" ref="B4:B66"/>
    </sortState>
  </autoFilter>
  <mergeCells count="1">
    <mergeCell ref="A1:Q1"/>
  </mergeCells>
  <hyperlinks>
    <hyperlink ref="A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dcterms:created xsi:type="dcterms:W3CDTF">2021-02-18T22:40:30Z</dcterms:created>
  <dcterms:modified xsi:type="dcterms:W3CDTF">2021-04-30T15:13:25Z</dcterms:modified>
</cp:coreProperties>
</file>